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2"/>
  </bookViews>
  <sheets>
    <sheet name="BSC Food 21-22 result" sheetId="1" r:id="rId1"/>
    <sheet name="BSC Food attainment 21-22" sheetId="2" r:id="rId2"/>
    <sheet name="BSC Food Placement 21-22" sheetId="3" r:id="rId3"/>
  </sheets>
  <definedNames>
    <definedName name="_xlnm.Print_Area" localSheetId="0">'BSC Food 21-22 result'!#REF!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<sst xmlns="http://schemas.openxmlformats.org/spreadsheetml/2006/main" count="214" uniqueCount="128">
  <si>
    <t>Shahid Shikshan Prasarak Mandals's</t>
  </si>
  <si>
    <t>SHAHID VIRPATNI LAXMI MAHAVIDYALAYA TITAVE</t>
  </si>
  <si>
    <t>ACADEMIC YEAR 2021-2022</t>
  </si>
  <si>
    <r>
      <rPr>
        <b/>
        <sz val="11"/>
        <color rgb="FFFF0000"/>
        <rFont val="Times New Roman"/>
        <charset val="134"/>
      </rPr>
      <t>Class:</t>
    </r>
    <r>
      <rPr>
        <b/>
        <sz val="11"/>
        <color rgb="FF0000CC"/>
        <rFont val="Times New Roman"/>
        <charset val="134"/>
      </rPr>
      <t>B.Sc.Food Science And Nutrition</t>
    </r>
    <r>
      <rPr>
        <b/>
        <sz val="11"/>
        <color rgb="FFFF0000"/>
        <rFont val="Times New Roman"/>
        <charset val="134"/>
      </rPr>
      <t xml:space="preserve">  Semester-I</t>
    </r>
  </si>
  <si>
    <t xml:space="preserve">University Exam. Marks  </t>
  </si>
  <si>
    <t xml:space="preserve">        Internal Marks out of 25</t>
  </si>
  <si>
    <t>PRN</t>
  </si>
  <si>
    <t xml:space="preserve">NAME OF THE STUDENT </t>
  </si>
  <si>
    <t>MOBILE NO.</t>
  </si>
  <si>
    <t xml:space="preserve"> Applied  Science (50)           </t>
  </si>
  <si>
    <t>Design and Aesthetic (50)</t>
  </si>
  <si>
    <t>LifeSpan Development (75)</t>
  </si>
  <si>
    <t xml:space="preserve">Environmental Studies(75) </t>
  </si>
  <si>
    <t>Total</t>
  </si>
  <si>
    <t>%</t>
  </si>
  <si>
    <t xml:space="preserve"> Applied  Science           (75)</t>
  </si>
  <si>
    <t>Design and Aesthetic (75)</t>
  </si>
  <si>
    <t xml:space="preserve">Environmental Studies </t>
  </si>
  <si>
    <t xml:space="preserve"> Total </t>
  </si>
  <si>
    <t>2021016100120672</t>
  </si>
  <si>
    <t>Bhandavale Apeksha Bajirao</t>
  </si>
  <si>
    <t>202101610012077</t>
  </si>
  <si>
    <t>Kambale Pranali Madhukar</t>
  </si>
  <si>
    <t>2021016100118336</t>
  </si>
  <si>
    <t>Kambale Neha Namdev</t>
  </si>
  <si>
    <t>2021016100153391</t>
  </si>
  <si>
    <t>Kamble Sanika Rajaram</t>
  </si>
  <si>
    <t>2021016100120583</t>
  </si>
  <si>
    <t>Khatakar Vaishnavi Vasant</t>
  </si>
  <si>
    <t>2021016100120602</t>
  </si>
  <si>
    <t>Kholambe Shubhangi Madhukar</t>
  </si>
  <si>
    <t>2021016100120641</t>
  </si>
  <si>
    <t>Palakar Tejaswini Sanjay</t>
  </si>
  <si>
    <t>2021016100120591</t>
  </si>
  <si>
    <t xml:space="preserve">Parit Siddhi Pandurang </t>
  </si>
  <si>
    <t>2021216100113834</t>
  </si>
  <si>
    <t>Patil Jyoti Rajendra</t>
  </si>
  <si>
    <t>2021016100120633</t>
  </si>
  <si>
    <t>Patil Priyanka Sudhakar</t>
  </si>
  <si>
    <t>2021016100120575</t>
  </si>
  <si>
    <t>Teli Rohini Krushnanath</t>
  </si>
  <si>
    <t>Appered students(N)</t>
  </si>
  <si>
    <t xml:space="preserve"> </t>
  </si>
  <si>
    <t>marks obtained outoff 75(University Exam)</t>
  </si>
  <si>
    <t>% of marks(level)</t>
  </si>
  <si>
    <t>No.of students in each paper</t>
  </si>
  <si>
    <t>No.of students</t>
  </si>
  <si>
    <t>&gt;=45 marks out of 75 marks</t>
  </si>
  <si>
    <t>&gt;=60%</t>
  </si>
  <si>
    <t>&gt;=15</t>
  </si>
  <si>
    <t xml:space="preserve"> % of students calculation in three levels</t>
  </si>
  <si>
    <t>% of students scoring &gt;=60% marks</t>
  </si>
  <si>
    <r>
      <rPr>
        <b/>
        <sz val="11"/>
        <color rgb="FFFF0000"/>
        <rFont val="Times New Roman"/>
        <charset val="134"/>
      </rPr>
      <t>Class:</t>
    </r>
    <r>
      <rPr>
        <b/>
        <sz val="11"/>
        <color rgb="FF0000CC"/>
        <rFont val="Times New Roman"/>
        <charset val="134"/>
      </rPr>
      <t>B.Sc.Food Science and Nutrition</t>
    </r>
    <r>
      <rPr>
        <b/>
        <sz val="11"/>
        <color rgb="FFFF0000"/>
        <rFont val="Times New Roman"/>
        <charset val="134"/>
      </rPr>
      <t xml:space="preserve">  Semester- II </t>
    </r>
  </si>
  <si>
    <t>Internal Marks out of 25</t>
  </si>
  <si>
    <t xml:space="preserve">Human Physiology   (75)     </t>
  </si>
  <si>
    <t>Textile Science and Apparel (50)</t>
  </si>
  <si>
    <t xml:space="preserve">Fundamental of food Science(50) </t>
  </si>
  <si>
    <t>Extension and Communication (75)</t>
  </si>
  <si>
    <t xml:space="preserve">Total Marks </t>
  </si>
  <si>
    <t>Human Physiology(25)</t>
  </si>
  <si>
    <t>Fundamental of food Science (50)</t>
  </si>
  <si>
    <t>Extension and Communication (25)</t>
  </si>
  <si>
    <t xml:space="preserve">                        Subject B.Sc.Food Science and Nutrition</t>
  </si>
  <si>
    <t xml:space="preserve">                 Calculation for Program Outcome Attainment for the Year 2021-22(B.Sc.I) </t>
  </si>
  <si>
    <t>Attainment of course outcome</t>
  </si>
  <si>
    <t>Semester  (Theory)</t>
  </si>
  <si>
    <t>Course Code/ paper name</t>
  </si>
  <si>
    <t>Course Title</t>
  </si>
  <si>
    <t>% of students above 60% University marks</t>
  </si>
  <si>
    <t>Level of Attainment</t>
  </si>
  <si>
    <t xml:space="preserve">80% of Attainment Level in end term exam (I)            </t>
  </si>
  <si>
    <t>% of students above 60% internal marks</t>
  </si>
  <si>
    <t>Level of attainment</t>
  </si>
  <si>
    <t>20% of Attainment Level in internal exam (II)</t>
  </si>
  <si>
    <t>Attainment of Course (I+II)</t>
  </si>
  <si>
    <t>Semester I</t>
  </si>
  <si>
    <t xml:space="preserve">Applied Science </t>
  </si>
  <si>
    <t xml:space="preserve">Design &amp; Aesthetics </t>
  </si>
  <si>
    <t>Life Span Development</t>
  </si>
  <si>
    <t>Environmental Studies</t>
  </si>
  <si>
    <t>Semester II</t>
  </si>
  <si>
    <t>Human Physiology</t>
  </si>
  <si>
    <t>Textile Science &amp; Apparel Design</t>
  </si>
  <si>
    <t>Fundamentals of Food Sciencce and Nutrition</t>
  </si>
  <si>
    <t>Extension &amp; Communication</t>
  </si>
  <si>
    <t>Average</t>
  </si>
  <si>
    <t>For University Exam</t>
  </si>
  <si>
    <t>For Internal Exam</t>
  </si>
  <si>
    <t>Level 1</t>
  </si>
  <si>
    <t>below 45 % of students scoring more than average marks</t>
  </si>
  <si>
    <t>below 60 % of students scoring more than average marks</t>
  </si>
  <si>
    <t>Level 2</t>
  </si>
  <si>
    <t>45-60 % of students scoring more than average marks</t>
  </si>
  <si>
    <t>60-80 % of students scoring more than average marks</t>
  </si>
  <si>
    <t>Level 3</t>
  </si>
  <si>
    <t>above 60% of students scoring more than average marks</t>
  </si>
  <si>
    <t>above 80% of students scoring more than average marks</t>
  </si>
  <si>
    <t>Attainment by Direct method</t>
  </si>
  <si>
    <t>Average Attainment direct method</t>
  </si>
  <si>
    <t xml:space="preserve">Average Attainment by indirect  Method </t>
  </si>
  <si>
    <t>80% of Average of direct method</t>
  </si>
  <si>
    <t>20% of Average of indirect method</t>
  </si>
  <si>
    <t>Average PO Attainment</t>
  </si>
  <si>
    <t>Target Attainment level</t>
  </si>
  <si>
    <t>Program outcome Level</t>
  </si>
  <si>
    <t>Target Attainment</t>
  </si>
  <si>
    <t>0.5 &gt; 1.0</t>
  </si>
  <si>
    <t>1.0 &gt; 1.5</t>
  </si>
  <si>
    <t>1.5 &gt; 2.0</t>
  </si>
  <si>
    <t>Level 4</t>
  </si>
  <si>
    <t>2.0 &gt; 2.5</t>
  </si>
  <si>
    <t>Level 5</t>
  </si>
  <si>
    <t>2.5 &gt; 3.0</t>
  </si>
  <si>
    <t>ACADEMIC YEAR  2020-21</t>
  </si>
  <si>
    <t>Department of B.Sc.Food Science and Nutrition</t>
  </si>
  <si>
    <t>Attainment Data for Indirect Mehod</t>
  </si>
  <si>
    <t>Sr.No.</t>
  </si>
  <si>
    <t>Placement (Y/N)</t>
  </si>
  <si>
    <t>Own business (Y/N)</t>
  </si>
  <si>
    <t>UG to PG progression (Y/N)</t>
  </si>
  <si>
    <t>Y</t>
  </si>
  <si>
    <t>below 45 % of students placement/ownbusiness/PG progression</t>
  </si>
  <si>
    <t>Grand Total</t>
  </si>
  <si>
    <t>45-60 % of  students placement/ownbusiness/PG progression</t>
  </si>
  <si>
    <t xml:space="preserve">% students </t>
  </si>
  <si>
    <t>above 60% of students placement/ownbusiness/PG progression</t>
  </si>
  <si>
    <t>Attainment Level</t>
  </si>
  <si>
    <t>Limitation : This is our first batch of Food Science and Nutrition so students placement are not appear.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</si>
</sst>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39">
    <font>
      <sz val="11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Times New Roman"/>
      <charset val="134"/>
    </font>
    <font>
      <b/>
      <sz val="11"/>
      <color rgb="FFFF0000"/>
      <name val="Times New Roman"/>
      <charset val="134"/>
    </font>
    <font>
      <b/>
      <sz val="12"/>
      <color rgb="FF0000CC"/>
      <name val="Times New Roman"/>
      <charset val="134"/>
    </font>
    <font>
      <b/>
      <sz val="12"/>
      <color rgb="FF0C0C0C"/>
      <name val="Times New Roman"/>
      <charset val="134"/>
    </font>
    <font>
      <b/>
      <sz val="14"/>
      <color rgb="FF0000CC"/>
      <name val="Calibri"/>
      <charset val="134"/>
    </font>
    <font>
      <sz val="11"/>
      <color rgb="FF000000"/>
      <name val="Times New Roman"/>
      <charset val="134"/>
    </font>
    <font>
      <sz val="11"/>
      <color rgb="FFFF0000"/>
      <name val="Calibri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Calibri"/>
      <charset val="134"/>
    </font>
    <font>
      <b/>
      <sz val="11"/>
      <color rgb="FFFF0000"/>
      <name val="Calibri"/>
      <charset val="134"/>
    </font>
    <font>
      <sz val="9"/>
      <color rgb="FF000000"/>
      <name val="Times New Roman"/>
      <charset val="134"/>
    </font>
    <font>
      <sz val="11"/>
      <color rgb="FF0000CC"/>
      <name val="Times New Roman"/>
      <charset val="134"/>
    </font>
    <font>
      <sz val="12"/>
      <color rgb="FF000000"/>
      <name val="Times New Roman"/>
      <charset val="134"/>
    </font>
    <font>
      <b/>
      <sz val="11"/>
      <color rgb="FF0000CC"/>
      <name val="Times New Roman"/>
      <charset val="134"/>
    </font>
    <font>
      <sz val="12"/>
      <name val="Times New Roman"/>
      <charset val="134"/>
    </font>
    <font>
      <sz val="11"/>
      <color rgb="FFFF0000"/>
      <name val="Times New Roman"/>
      <charset val="134"/>
    </font>
    <font>
      <b/>
      <strike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>
      <alignment vertical="top"/>
      <protection locked="0"/>
    </xf>
    <xf numFmtId="44" fontId="19" fillId="0" borderId="0" applyFont="0" applyFill="0" applyBorder="0" applyAlignment="0" applyProtection="0">
      <alignment vertical="center"/>
    </xf>
    <xf numFmtId="9" fontId="1" fillId="0" borderId="0">
      <alignment vertical="top"/>
      <protection locked="0"/>
    </xf>
    <xf numFmtId="176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7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2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 wrapText="1"/>
    </xf>
    <xf numFmtId="1" fontId="7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2" xfId="0" applyFont="1" applyBorder="1" applyAlignment="1"/>
    <xf numFmtId="9" fontId="7" fillId="0" borderId="2" xfId="0" applyNumberFormat="1" applyFont="1" applyBorder="1" applyAlignment="1"/>
    <xf numFmtId="0" fontId="1" fillId="0" borderId="2" xfId="0" applyFont="1" applyBorder="1" applyAlignment="1"/>
    <xf numFmtId="0" fontId="8" fillId="0" borderId="2" xfId="0" applyFont="1" applyBorder="1" applyAlignment="1"/>
    <xf numFmtId="2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/>
    <xf numFmtId="0" fontId="8" fillId="0" borderId="2" xfId="0" applyFont="1" applyBorder="1" applyAlignment="1">
      <alignment horizontal="center" wrapText="1"/>
    </xf>
    <xf numFmtId="0" fontId="9" fillId="0" borderId="0" xfId="0" applyFont="1" applyFill="1" applyBorder="1" applyAlignment="1"/>
    <xf numFmtId="0" fontId="10" fillId="0" borderId="0" xfId="0" applyFont="1" applyAlignment="1"/>
    <xf numFmtId="2" fontId="10" fillId="0" borderId="0" xfId="0" applyNumberFormat="1" applyFont="1" applyAlignment="1"/>
    <xf numFmtId="0" fontId="1" fillId="0" borderId="0" xfId="0" applyFont="1" applyAlignme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/>
    <xf numFmtId="2" fontId="1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2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9" fontId="7" fillId="0" borderId="4" xfId="0" applyNumberFormat="1" applyFont="1" applyBorder="1" applyAlignment="1"/>
    <xf numFmtId="2" fontId="7" fillId="0" borderId="2" xfId="0" applyNumberFormat="1" applyFont="1" applyBorder="1" applyAlignment="1"/>
    <xf numFmtId="0" fontId="7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2" fontId="1" fillId="0" borderId="2" xfId="0" applyNumberFormat="1" applyFont="1" applyBorder="1" applyAlignment="1"/>
    <xf numFmtId="2" fontId="7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/>
    <xf numFmtId="0" fontId="7" fillId="3" borderId="2" xfId="0" applyFont="1" applyFill="1" applyBorder="1" applyAlignment="1"/>
    <xf numFmtId="0" fontId="13" fillId="0" borderId="5" xfId="0" applyFont="1" applyBorder="1" applyAlignment="1">
      <alignment horizontal="center"/>
    </xf>
    <xf numFmtId="0" fontId="9" fillId="0" borderId="0" xfId="0" applyFont="1" applyAlignment="1"/>
    <xf numFmtId="0" fontId="9" fillId="2" borderId="0" xfId="0" applyFont="1" applyFill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top" wrapText="1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16" fillId="0" borderId="16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/>
    <xf numFmtId="0" fontId="7" fillId="2" borderId="0" xfId="0" applyFont="1" applyFill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" fontId="7" fillId="2" borderId="2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7" fillId="0" borderId="5" xfId="0" applyFont="1" applyBorder="1" applyAlignment="1">
      <alignment horizontal="center"/>
    </xf>
    <xf numFmtId="0" fontId="14" fillId="0" borderId="0" xfId="0" applyFont="1" applyBorder="1" applyAlignment="1"/>
    <xf numFmtId="0" fontId="7" fillId="0" borderId="5" xfId="0" applyFont="1" applyBorder="1" applyAlignment="1"/>
    <xf numFmtId="0" fontId="1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3" xfId="0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workbookViewId="0">
      <selection activeCell="J33" sqref="J33"/>
    </sheetView>
  </sheetViews>
  <sheetFormatPr defaultColWidth="40" defaultRowHeight="15.75"/>
  <cols>
    <col min="1" max="1" width="25.8571428571429" style="75" customWidth="1"/>
    <col min="2" max="2" width="34.2857142857143" style="76" customWidth="1"/>
    <col min="3" max="3" width="14.1428571428571" style="75" customWidth="1"/>
    <col min="4" max="4" width="12.8571428571429" style="77" customWidth="1"/>
    <col min="5" max="5" width="16.7142857142857" style="77" customWidth="1"/>
    <col min="6" max="6" width="14.1428571428571" style="77" customWidth="1"/>
    <col min="7" max="7" width="11.7142857142857" style="77" customWidth="1"/>
    <col min="8" max="8" width="8.14285714285714" style="77" customWidth="1"/>
    <col min="9" max="9" width="8" style="77" customWidth="1"/>
    <col min="10" max="10" width="11.4285714285714" style="77" customWidth="1"/>
    <col min="11" max="11" width="10.2857142857143" style="77" customWidth="1"/>
    <col min="12" max="12" width="11.5714285714286" style="77" customWidth="1"/>
    <col min="13" max="13" width="15.2857142857143" style="77" customWidth="1"/>
    <col min="14" max="14" width="11.1428571428571" style="77" customWidth="1"/>
    <col min="15" max="15" width="16" style="77" customWidth="1"/>
    <col min="16" max="16" width="11.7142857142857" style="77" customWidth="1"/>
    <col min="17" max="17" width="8.71428571428571" style="77" customWidth="1"/>
    <col min="18" max="256" width="40.1428571428571" style="77" customWidth="1"/>
    <col min="257" max="16384" width="9"/>
  </cols>
  <sheetData>
    <row r="1" s="73" customForma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s="73" customForma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</row>
    <row r="3" s="73" customFormat="1" spans="1:13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3"/>
      <c r="L3" s="3"/>
      <c r="M3" s="3"/>
    </row>
    <row r="4" s="73" customFormat="1" ht="16.5" customHeight="1" spans="1:14">
      <c r="A4" s="79" t="s">
        <v>3</v>
      </c>
      <c r="B4" s="79"/>
      <c r="C4" s="80"/>
      <c r="D4" s="81" t="s">
        <v>4</v>
      </c>
      <c r="E4" s="82"/>
      <c r="F4" s="82"/>
      <c r="G4" s="82"/>
      <c r="H4" s="82"/>
      <c r="I4" s="108"/>
      <c r="J4" s="81" t="s">
        <v>5</v>
      </c>
      <c r="K4" s="82"/>
      <c r="L4" s="82"/>
      <c r="M4" s="82"/>
      <c r="N4" s="108"/>
    </row>
    <row r="5" s="74" customFormat="1" ht="32.25" customHeight="1" spans="1:15">
      <c r="A5" s="83" t="s">
        <v>6</v>
      </c>
      <c r="B5" s="84" t="s">
        <v>7</v>
      </c>
      <c r="C5" s="85" t="s">
        <v>8</v>
      </c>
      <c r="D5" s="86" t="s">
        <v>9</v>
      </c>
      <c r="E5" s="86" t="s">
        <v>10</v>
      </c>
      <c r="F5" s="86" t="s">
        <v>11</v>
      </c>
      <c r="G5" s="86" t="s">
        <v>12</v>
      </c>
      <c r="H5" s="87" t="s">
        <v>13</v>
      </c>
      <c r="I5" s="87" t="s">
        <v>14</v>
      </c>
      <c r="J5" s="86" t="s">
        <v>15</v>
      </c>
      <c r="K5" s="86" t="s">
        <v>16</v>
      </c>
      <c r="L5" s="87" t="s">
        <v>11</v>
      </c>
      <c r="M5" s="87" t="s">
        <v>17</v>
      </c>
      <c r="N5" s="109" t="s">
        <v>18</v>
      </c>
      <c r="O5" s="109" t="s">
        <v>14</v>
      </c>
    </row>
    <row r="6" ht="15" customHeight="1" spans="1:15">
      <c r="A6" s="88" t="s">
        <v>19</v>
      </c>
      <c r="B6" s="89" t="s">
        <v>20</v>
      </c>
      <c r="C6" s="90">
        <v>7798860702</v>
      </c>
      <c r="D6" s="37">
        <v>32</v>
      </c>
      <c r="E6" s="37">
        <v>30</v>
      </c>
      <c r="F6" s="37">
        <v>53</v>
      </c>
      <c r="G6" s="37">
        <v>52</v>
      </c>
      <c r="H6" s="37">
        <v>167</v>
      </c>
      <c r="I6" s="37">
        <v>55.66</v>
      </c>
      <c r="J6" s="37">
        <v>40</v>
      </c>
      <c r="K6" s="37">
        <v>40</v>
      </c>
      <c r="L6" s="37">
        <v>23</v>
      </c>
      <c r="M6" s="37">
        <v>21</v>
      </c>
      <c r="N6" s="110">
        <v>124</v>
      </c>
      <c r="O6" s="110">
        <v>82.66</v>
      </c>
    </row>
    <row r="7" ht="15" customHeight="1" spans="1:15">
      <c r="A7" s="91" t="s">
        <v>21</v>
      </c>
      <c r="B7" s="89" t="s">
        <v>22</v>
      </c>
      <c r="C7" s="90">
        <v>7972050198</v>
      </c>
      <c r="D7" s="37">
        <v>42</v>
      </c>
      <c r="E7" s="37">
        <v>26</v>
      </c>
      <c r="F7" s="37">
        <v>50</v>
      </c>
      <c r="G7" s="37">
        <v>59</v>
      </c>
      <c r="H7" s="37">
        <v>177</v>
      </c>
      <c r="I7" s="37">
        <v>59</v>
      </c>
      <c r="J7" s="37">
        <v>38</v>
      </c>
      <c r="K7" s="37">
        <v>40</v>
      </c>
      <c r="L7" s="37">
        <v>23</v>
      </c>
      <c r="M7" s="37">
        <v>20</v>
      </c>
      <c r="N7" s="110">
        <v>121</v>
      </c>
      <c r="O7" s="110">
        <v>80.66</v>
      </c>
    </row>
    <row r="8" ht="15" customHeight="1" spans="1:15">
      <c r="A8" s="88" t="s">
        <v>23</v>
      </c>
      <c r="B8" s="92" t="s">
        <v>24</v>
      </c>
      <c r="C8" s="90">
        <v>9890861261</v>
      </c>
      <c r="D8" s="37">
        <v>38</v>
      </c>
      <c r="E8" s="37">
        <v>30</v>
      </c>
      <c r="F8" s="37">
        <v>55</v>
      </c>
      <c r="G8" s="37">
        <v>54</v>
      </c>
      <c r="H8" s="37">
        <v>177</v>
      </c>
      <c r="I8" s="37">
        <v>59</v>
      </c>
      <c r="J8" s="37">
        <v>37</v>
      </c>
      <c r="K8" s="37">
        <v>39</v>
      </c>
      <c r="L8" s="37">
        <v>22</v>
      </c>
      <c r="M8" s="37">
        <v>20</v>
      </c>
      <c r="N8" s="110">
        <v>118</v>
      </c>
      <c r="O8" s="110">
        <v>78.66</v>
      </c>
    </row>
    <row r="9" ht="15" customHeight="1" spans="1:15">
      <c r="A9" s="119" t="s">
        <v>25</v>
      </c>
      <c r="B9" s="94" t="s">
        <v>26</v>
      </c>
      <c r="C9" s="90">
        <v>7821985969</v>
      </c>
      <c r="D9" s="37">
        <v>40</v>
      </c>
      <c r="E9" s="37">
        <v>30</v>
      </c>
      <c r="F9" s="37">
        <v>50</v>
      </c>
      <c r="G9" s="37">
        <v>55</v>
      </c>
      <c r="H9" s="37">
        <v>175</v>
      </c>
      <c r="I9" s="37">
        <v>58.33</v>
      </c>
      <c r="J9" s="37">
        <v>35</v>
      </c>
      <c r="K9" s="37">
        <v>38</v>
      </c>
      <c r="L9" s="37">
        <v>23</v>
      </c>
      <c r="M9" s="37">
        <v>20</v>
      </c>
      <c r="N9" s="110">
        <v>116</v>
      </c>
      <c r="O9" s="110">
        <v>77.33</v>
      </c>
    </row>
    <row r="10" ht="15" customHeight="1" spans="1:15">
      <c r="A10" s="119" t="s">
        <v>27</v>
      </c>
      <c r="B10" s="94" t="s">
        <v>28</v>
      </c>
      <c r="C10" s="90">
        <v>8007438619</v>
      </c>
      <c r="D10" s="37">
        <v>32</v>
      </c>
      <c r="E10" s="37">
        <v>30</v>
      </c>
      <c r="F10" s="37">
        <v>55</v>
      </c>
      <c r="G10" s="37">
        <v>52</v>
      </c>
      <c r="H10" s="37">
        <v>169</v>
      </c>
      <c r="I10" s="37">
        <v>56.33</v>
      </c>
      <c r="J10" s="37">
        <v>39</v>
      </c>
      <c r="K10" s="37">
        <v>39</v>
      </c>
      <c r="L10" s="37">
        <v>23</v>
      </c>
      <c r="M10" s="37">
        <v>21</v>
      </c>
      <c r="N10" s="110">
        <v>122</v>
      </c>
      <c r="O10" s="110">
        <v>81.33</v>
      </c>
    </row>
    <row r="11" ht="15" customHeight="1" spans="1:15">
      <c r="A11" s="119" t="s">
        <v>29</v>
      </c>
      <c r="B11" s="95" t="s">
        <v>30</v>
      </c>
      <c r="C11" s="90">
        <v>8308490091</v>
      </c>
      <c r="D11" s="37">
        <v>34</v>
      </c>
      <c r="E11" s="37">
        <v>40</v>
      </c>
      <c r="F11" s="37">
        <v>57</v>
      </c>
      <c r="G11" s="37">
        <v>67</v>
      </c>
      <c r="H11" s="37">
        <v>198</v>
      </c>
      <c r="I11" s="37">
        <v>66</v>
      </c>
      <c r="J11" s="37">
        <v>40</v>
      </c>
      <c r="K11" s="37">
        <v>40</v>
      </c>
      <c r="L11" s="37">
        <v>23</v>
      </c>
      <c r="M11" s="37">
        <v>21</v>
      </c>
      <c r="N11" s="110">
        <v>124</v>
      </c>
      <c r="O11" s="110">
        <v>82.66</v>
      </c>
    </row>
    <row r="12" ht="15" customHeight="1" spans="1:15">
      <c r="A12" s="119" t="s">
        <v>31</v>
      </c>
      <c r="B12" s="89" t="s">
        <v>32</v>
      </c>
      <c r="C12" s="90">
        <v>7820904119</v>
      </c>
      <c r="D12" s="37">
        <v>42</v>
      </c>
      <c r="E12" s="37">
        <v>40</v>
      </c>
      <c r="F12" s="37">
        <v>57</v>
      </c>
      <c r="G12" s="37">
        <v>67</v>
      </c>
      <c r="H12" s="37">
        <v>206</v>
      </c>
      <c r="I12" s="37">
        <v>68.66</v>
      </c>
      <c r="J12" s="110">
        <v>43</v>
      </c>
      <c r="K12" s="37">
        <v>42</v>
      </c>
      <c r="L12" s="37">
        <v>23</v>
      </c>
      <c r="M12" s="37">
        <v>22</v>
      </c>
      <c r="N12" s="110">
        <v>130</v>
      </c>
      <c r="O12" s="110">
        <v>86.66</v>
      </c>
    </row>
    <row r="13" ht="15" customHeight="1" spans="1:15">
      <c r="A13" s="119" t="s">
        <v>33</v>
      </c>
      <c r="B13" s="89" t="s">
        <v>34</v>
      </c>
      <c r="C13" s="90">
        <v>9075801900</v>
      </c>
      <c r="D13" s="37">
        <v>44</v>
      </c>
      <c r="E13" s="37">
        <v>40</v>
      </c>
      <c r="F13" s="37">
        <v>61</v>
      </c>
      <c r="G13" s="37">
        <v>69</v>
      </c>
      <c r="H13" s="37">
        <v>214</v>
      </c>
      <c r="I13" s="37">
        <v>71.33</v>
      </c>
      <c r="J13" s="110">
        <v>40</v>
      </c>
      <c r="K13" s="37">
        <v>42</v>
      </c>
      <c r="L13" s="37">
        <v>23</v>
      </c>
      <c r="M13" s="37">
        <v>22</v>
      </c>
      <c r="N13" s="110">
        <v>127</v>
      </c>
      <c r="O13" s="110">
        <v>84.66</v>
      </c>
    </row>
    <row r="14" ht="15" customHeight="1" spans="1:15">
      <c r="A14" s="119" t="s">
        <v>35</v>
      </c>
      <c r="B14" s="89" t="s">
        <v>36</v>
      </c>
      <c r="C14" s="90">
        <v>9356587142</v>
      </c>
      <c r="D14" s="37">
        <v>36</v>
      </c>
      <c r="E14" s="37">
        <v>26</v>
      </c>
      <c r="F14" s="37">
        <v>49</v>
      </c>
      <c r="G14" s="37">
        <v>47</v>
      </c>
      <c r="H14" s="37">
        <v>158</v>
      </c>
      <c r="I14" s="37">
        <v>52.66</v>
      </c>
      <c r="J14" s="110">
        <v>38</v>
      </c>
      <c r="K14" s="37">
        <v>41</v>
      </c>
      <c r="L14" s="37">
        <v>23</v>
      </c>
      <c r="M14" s="37">
        <v>20</v>
      </c>
      <c r="N14" s="110">
        <v>122</v>
      </c>
      <c r="O14" s="110">
        <v>81.33</v>
      </c>
    </row>
    <row r="15" ht="15" customHeight="1" spans="1:15">
      <c r="A15" s="119" t="s">
        <v>37</v>
      </c>
      <c r="B15" s="89" t="s">
        <v>38</v>
      </c>
      <c r="C15" s="90">
        <v>9579195969</v>
      </c>
      <c r="D15" s="37">
        <v>30</v>
      </c>
      <c r="E15" s="37">
        <v>30</v>
      </c>
      <c r="F15" s="37">
        <v>35</v>
      </c>
      <c r="G15" s="37">
        <v>40</v>
      </c>
      <c r="H15" s="37">
        <v>135</v>
      </c>
      <c r="I15" s="37">
        <v>45</v>
      </c>
      <c r="J15" s="37">
        <v>35</v>
      </c>
      <c r="K15" s="37">
        <v>40</v>
      </c>
      <c r="L15" s="37">
        <v>25</v>
      </c>
      <c r="M15" s="37">
        <v>20</v>
      </c>
      <c r="N15" s="110">
        <v>120</v>
      </c>
      <c r="O15" s="110">
        <v>80</v>
      </c>
    </row>
    <row r="16" ht="15" customHeight="1" spans="1:15">
      <c r="A16" s="120" t="s">
        <v>39</v>
      </c>
      <c r="B16" s="89" t="s">
        <v>40</v>
      </c>
      <c r="C16" s="97">
        <v>8908805805</v>
      </c>
      <c r="D16" s="98">
        <v>42</v>
      </c>
      <c r="E16" s="37">
        <v>40</v>
      </c>
      <c r="F16" s="37">
        <v>57</v>
      </c>
      <c r="G16" s="37">
        <v>67</v>
      </c>
      <c r="H16" s="37">
        <v>206</v>
      </c>
      <c r="I16" s="37">
        <v>68.66</v>
      </c>
      <c r="J16" s="37">
        <v>42</v>
      </c>
      <c r="K16" s="37">
        <v>41</v>
      </c>
      <c r="L16" s="37">
        <v>23</v>
      </c>
      <c r="M16" s="37">
        <v>20</v>
      </c>
      <c r="N16" s="110">
        <v>126</v>
      </c>
      <c r="O16" s="110">
        <v>84</v>
      </c>
    </row>
    <row r="17" ht="15" customHeight="1" spans="1:15">
      <c r="A17" s="93"/>
      <c r="B17" s="99"/>
      <c r="C17" s="9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11"/>
      <c r="O17" s="111"/>
    </row>
    <row r="18" ht="15" customHeight="1" spans="1:14">
      <c r="A18" s="100"/>
      <c r="B18" s="101" t="s">
        <v>41</v>
      </c>
      <c r="C18" s="90" t="s">
        <v>42</v>
      </c>
      <c r="D18" s="90">
        <v>11</v>
      </c>
      <c r="E18" s="90">
        <v>11</v>
      </c>
      <c r="F18" s="90">
        <v>11</v>
      </c>
      <c r="G18" s="90">
        <v>11</v>
      </c>
      <c r="H18" s="102">
        <v>11</v>
      </c>
      <c r="I18" s="112"/>
      <c r="J18" s="37">
        <v>11</v>
      </c>
      <c r="K18" s="37">
        <v>11</v>
      </c>
      <c r="L18" s="75">
        <v>11</v>
      </c>
      <c r="M18" s="37">
        <v>11</v>
      </c>
      <c r="N18" s="113"/>
    </row>
    <row r="19" ht="27" customHeight="1" spans="1:14">
      <c r="A19" s="100"/>
      <c r="B19" s="99" t="s">
        <v>43</v>
      </c>
      <c r="C19" s="90" t="s">
        <v>44</v>
      </c>
      <c r="D19" s="21" t="s">
        <v>45</v>
      </c>
      <c r="E19" s="21"/>
      <c r="F19" s="21"/>
      <c r="G19" s="21"/>
      <c r="H19" s="103"/>
      <c r="I19" s="114"/>
      <c r="J19" s="37" t="s">
        <v>46</v>
      </c>
      <c r="K19" s="37"/>
      <c r="L19" s="106"/>
      <c r="M19" s="21"/>
      <c r="N19" s="113"/>
    </row>
    <row r="20" ht="15" customHeight="1" spans="2:13">
      <c r="B20" s="99" t="s">
        <v>47</v>
      </c>
      <c r="C20" s="90" t="s">
        <v>48</v>
      </c>
      <c r="D20" s="37">
        <v>11</v>
      </c>
      <c r="E20" s="37">
        <v>9</v>
      </c>
      <c r="F20" s="37">
        <v>10</v>
      </c>
      <c r="G20" s="37">
        <v>10</v>
      </c>
      <c r="H20" s="21" t="s">
        <v>48</v>
      </c>
      <c r="I20" s="62" t="s">
        <v>49</v>
      </c>
      <c r="J20" s="37">
        <v>11</v>
      </c>
      <c r="K20" s="37">
        <v>11</v>
      </c>
      <c r="L20" s="106">
        <v>11</v>
      </c>
      <c r="M20" s="110">
        <v>11</v>
      </c>
    </row>
    <row r="21" ht="15" customHeight="1" spans="2:13">
      <c r="B21" s="104"/>
      <c r="C21" s="105"/>
      <c r="D21" s="106" t="s">
        <v>50</v>
      </c>
      <c r="E21" s="102"/>
      <c r="F21" s="102"/>
      <c r="G21" s="102"/>
      <c r="H21" s="102"/>
      <c r="I21" s="102"/>
      <c r="J21" s="102"/>
      <c r="K21" s="102"/>
      <c r="L21" s="102"/>
      <c r="M21" s="111"/>
    </row>
    <row r="22" ht="15" customHeight="1" spans="2:13">
      <c r="B22" s="99" t="s">
        <v>51</v>
      </c>
      <c r="C22" s="90" t="s">
        <v>48</v>
      </c>
      <c r="D22" s="21">
        <f>D20/D18*100</f>
        <v>100</v>
      </c>
      <c r="E22" s="21">
        <f t="shared" ref="E22:G22" si="0">E20/E18*100</f>
        <v>81.8181818181818</v>
      </c>
      <c r="F22" s="21">
        <f t="shared" si="0"/>
        <v>90.9090909090909</v>
      </c>
      <c r="G22" s="21">
        <f t="shared" si="0"/>
        <v>90.9090909090909</v>
      </c>
      <c r="H22" s="21" t="s">
        <v>48</v>
      </c>
      <c r="I22" s="62" t="s">
        <v>49</v>
      </c>
      <c r="J22" s="110">
        <v>100</v>
      </c>
      <c r="K22" s="110">
        <v>100</v>
      </c>
      <c r="L22" s="115">
        <v>100</v>
      </c>
      <c r="M22" s="110">
        <v>100</v>
      </c>
    </row>
    <row r="23" spans="2:14">
      <c r="B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  <row r="25" spans="1:14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73"/>
    </row>
    <row r="26" spans="1:14">
      <c r="A26" s="4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3"/>
      <c r="L26" s="3"/>
      <c r="M26" s="3"/>
      <c r="N26" s="73"/>
    </row>
    <row r="27" spans="1:14">
      <c r="A27" s="78" t="s">
        <v>2</v>
      </c>
      <c r="B27" s="78"/>
      <c r="C27" s="78"/>
      <c r="D27" s="78"/>
      <c r="E27" s="78"/>
      <c r="F27" s="78"/>
      <c r="G27" s="78"/>
      <c r="H27" s="78"/>
      <c r="I27" s="78"/>
      <c r="J27" s="78"/>
      <c r="K27" s="3"/>
      <c r="L27" s="3"/>
      <c r="M27" s="3"/>
      <c r="N27" s="73"/>
    </row>
    <row r="28" spans="1:17">
      <c r="A28" s="4" t="s">
        <v>52</v>
      </c>
      <c r="B28" s="4"/>
      <c r="C28" s="4"/>
      <c r="D28" s="81" t="s">
        <v>4</v>
      </c>
      <c r="E28" s="82"/>
      <c r="F28" s="82"/>
      <c r="G28" s="82"/>
      <c r="H28" s="82"/>
      <c r="I28" s="108"/>
      <c r="J28" s="116" t="s">
        <v>53</v>
      </c>
      <c r="K28" s="116"/>
      <c r="L28" s="116"/>
      <c r="M28" s="116"/>
      <c r="N28" s="116"/>
      <c r="O28" s="111"/>
      <c r="P28" s="111"/>
      <c r="Q28" s="111"/>
    </row>
    <row r="29" ht="71.25" spans="1:17">
      <c r="A29" s="83" t="s">
        <v>6</v>
      </c>
      <c r="B29" s="84" t="s">
        <v>7</v>
      </c>
      <c r="C29" s="85" t="s">
        <v>8</v>
      </c>
      <c r="D29" s="86" t="s">
        <v>54</v>
      </c>
      <c r="E29" s="86" t="s">
        <v>55</v>
      </c>
      <c r="F29" s="86" t="s">
        <v>56</v>
      </c>
      <c r="G29" s="86" t="s">
        <v>57</v>
      </c>
      <c r="H29" s="86" t="s">
        <v>58</v>
      </c>
      <c r="I29" s="86" t="s">
        <v>14</v>
      </c>
      <c r="J29" s="86"/>
      <c r="K29" s="87" t="s">
        <v>59</v>
      </c>
      <c r="L29" s="87" t="s">
        <v>55</v>
      </c>
      <c r="M29" s="87" t="s">
        <v>60</v>
      </c>
      <c r="N29" s="87" t="s">
        <v>61</v>
      </c>
      <c r="O29" s="117" t="s">
        <v>58</v>
      </c>
      <c r="P29" s="118" t="s">
        <v>14</v>
      </c>
      <c r="Q29" s="111"/>
    </row>
    <row r="30" spans="1:17">
      <c r="A30" s="88" t="s">
        <v>19</v>
      </c>
      <c r="B30" s="89" t="s">
        <v>20</v>
      </c>
      <c r="C30" s="90">
        <v>7798860702</v>
      </c>
      <c r="D30" s="37">
        <v>32</v>
      </c>
      <c r="E30" s="37">
        <v>41</v>
      </c>
      <c r="F30" s="37">
        <v>29</v>
      </c>
      <c r="G30" s="37">
        <v>41</v>
      </c>
      <c r="H30" s="37">
        <v>143</v>
      </c>
      <c r="I30" s="37">
        <v>57.2</v>
      </c>
      <c r="J30" s="37"/>
      <c r="K30" s="37">
        <v>22</v>
      </c>
      <c r="L30" s="37">
        <v>45</v>
      </c>
      <c r="M30" s="110">
        <v>45</v>
      </c>
      <c r="N30" s="110">
        <v>20</v>
      </c>
      <c r="O30" s="110">
        <v>132</v>
      </c>
      <c r="P30" s="110">
        <v>88</v>
      </c>
      <c r="Q30" s="111"/>
    </row>
    <row r="31" spans="1:17">
      <c r="A31" s="91" t="s">
        <v>21</v>
      </c>
      <c r="B31" s="89" t="s">
        <v>22</v>
      </c>
      <c r="C31" s="90">
        <v>7972050198</v>
      </c>
      <c r="D31" s="37">
        <v>33</v>
      </c>
      <c r="E31" s="37">
        <v>25</v>
      </c>
      <c r="F31" s="37">
        <v>26</v>
      </c>
      <c r="G31" s="37">
        <v>37</v>
      </c>
      <c r="H31" s="37">
        <v>121</v>
      </c>
      <c r="I31" s="37">
        <v>48.4</v>
      </c>
      <c r="J31" s="37"/>
      <c r="K31" s="37">
        <v>23</v>
      </c>
      <c r="L31" s="37">
        <v>45</v>
      </c>
      <c r="M31" s="110">
        <v>44</v>
      </c>
      <c r="N31" s="110">
        <v>21</v>
      </c>
      <c r="O31" s="110">
        <v>133</v>
      </c>
      <c r="P31" s="110">
        <v>88.6</v>
      </c>
      <c r="Q31" s="111"/>
    </row>
    <row r="32" spans="1:17">
      <c r="A32" s="88" t="s">
        <v>23</v>
      </c>
      <c r="B32" s="92" t="s">
        <v>24</v>
      </c>
      <c r="C32" s="90">
        <v>9890861261</v>
      </c>
      <c r="D32" s="37">
        <v>36</v>
      </c>
      <c r="E32" s="37">
        <v>28</v>
      </c>
      <c r="F32" s="37">
        <v>21</v>
      </c>
      <c r="G32" s="37">
        <v>32</v>
      </c>
      <c r="H32" s="37">
        <v>117</v>
      </c>
      <c r="I32" s="37">
        <v>46.8</v>
      </c>
      <c r="J32" s="37"/>
      <c r="K32" s="37">
        <v>21</v>
      </c>
      <c r="L32" s="37">
        <v>44</v>
      </c>
      <c r="M32" s="110">
        <v>44</v>
      </c>
      <c r="N32" s="110">
        <v>22</v>
      </c>
      <c r="O32" s="110">
        <v>131</v>
      </c>
      <c r="P32" s="110">
        <v>87.33</v>
      </c>
      <c r="Q32" s="111"/>
    </row>
    <row r="33" spans="1:17">
      <c r="A33" s="119" t="s">
        <v>25</v>
      </c>
      <c r="B33" s="94" t="s">
        <v>26</v>
      </c>
      <c r="C33" s="90">
        <v>7821985969</v>
      </c>
      <c r="D33" s="37">
        <v>33</v>
      </c>
      <c r="E33" s="37">
        <v>27</v>
      </c>
      <c r="F33" s="37">
        <v>24</v>
      </c>
      <c r="G33" s="37">
        <v>37</v>
      </c>
      <c r="H33" s="37">
        <v>121</v>
      </c>
      <c r="I33" s="37">
        <v>48.4</v>
      </c>
      <c r="J33" s="37"/>
      <c r="K33" s="37">
        <v>21</v>
      </c>
      <c r="L33" s="37">
        <v>45</v>
      </c>
      <c r="M33" s="110">
        <v>43</v>
      </c>
      <c r="N33" s="110">
        <v>19</v>
      </c>
      <c r="O33" s="110">
        <v>128</v>
      </c>
      <c r="P33" s="110">
        <v>85.33</v>
      </c>
      <c r="Q33" s="111"/>
    </row>
    <row r="34" spans="1:17">
      <c r="A34" s="119" t="s">
        <v>27</v>
      </c>
      <c r="B34" s="94" t="s">
        <v>28</v>
      </c>
      <c r="C34" s="90">
        <v>8007438619</v>
      </c>
      <c r="D34" s="37">
        <v>35</v>
      </c>
      <c r="E34" s="37">
        <v>34</v>
      </c>
      <c r="F34" s="37">
        <v>21</v>
      </c>
      <c r="G34" s="37">
        <v>42</v>
      </c>
      <c r="H34" s="37">
        <v>132</v>
      </c>
      <c r="I34" s="37">
        <v>52.8</v>
      </c>
      <c r="J34" s="37"/>
      <c r="K34" s="37">
        <v>22</v>
      </c>
      <c r="L34" s="37">
        <v>43</v>
      </c>
      <c r="M34" s="110">
        <v>46</v>
      </c>
      <c r="N34" s="110">
        <v>21</v>
      </c>
      <c r="O34" s="110">
        <v>132</v>
      </c>
      <c r="P34" s="110">
        <v>88</v>
      </c>
      <c r="Q34" s="111"/>
    </row>
    <row r="35" spans="1:17">
      <c r="A35" s="119" t="s">
        <v>29</v>
      </c>
      <c r="B35" s="95" t="s">
        <v>30</v>
      </c>
      <c r="C35" s="90">
        <v>8308490091</v>
      </c>
      <c r="D35" s="37">
        <v>36</v>
      </c>
      <c r="E35" s="37">
        <v>41</v>
      </c>
      <c r="F35" s="37">
        <v>30</v>
      </c>
      <c r="G35" s="37">
        <v>41</v>
      </c>
      <c r="H35" s="37">
        <v>148</v>
      </c>
      <c r="I35" s="37">
        <v>59.2</v>
      </c>
      <c r="J35" s="37"/>
      <c r="K35" s="37">
        <v>22</v>
      </c>
      <c r="L35" s="37">
        <v>44</v>
      </c>
      <c r="M35" s="110">
        <v>45</v>
      </c>
      <c r="N35" s="110">
        <v>21</v>
      </c>
      <c r="O35" s="110">
        <v>132</v>
      </c>
      <c r="P35" s="110">
        <v>88</v>
      </c>
      <c r="Q35" s="111"/>
    </row>
    <row r="36" spans="1:17">
      <c r="A36" s="119" t="s">
        <v>31</v>
      </c>
      <c r="B36" s="89" t="s">
        <v>32</v>
      </c>
      <c r="C36" s="90">
        <v>7820904119</v>
      </c>
      <c r="D36" s="37">
        <v>41</v>
      </c>
      <c r="E36" s="37">
        <v>38</v>
      </c>
      <c r="F36" s="37">
        <v>40</v>
      </c>
      <c r="G36" s="37">
        <v>48</v>
      </c>
      <c r="H36" s="37">
        <v>127</v>
      </c>
      <c r="I36" s="37">
        <v>50.8</v>
      </c>
      <c r="J36" s="110"/>
      <c r="K36" s="37">
        <v>23</v>
      </c>
      <c r="L36" s="37">
        <v>48</v>
      </c>
      <c r="M36" s="110">
        <v>48</v>
      </c>
      <c r="N36" s="110">
        <v>23</v>
      </c>
      <c r="O36" s="110">
        <v>142</v>
      </c>
      <c r="P36" s="110">
        <v>94.6</v>
      </c>
      <c r="Q36" s="111"/>
    </row>
    <row r="37" spans="1:17">
      <c r="A37" s="119" t="s">
        <v>33</v>
      </c>
      <c r="B37" s="89" t="s">
        <v>34</v>
      </c>
      <c r="C37" s="90">
        <v>9075801900</v>
      </c>
      <c r="D37" s="37">
        <v>35</v>
      </c>
      <c r="E37" s="37">
        <v>39</v>
      </c>
      <c r="F37" s="37">
        <v>28</v>
      </c>
      <c r="G37" s="37">
        <v>36</v>
      </c>
      <c r="H37" s="37">
        <v>138</v>
      </c>
      <c r="I37" s="37">
        <v>55.2</v>
      </c>
      <c r="J37" s="110"/>
      <c r="K37" s="37">
        <v>22</v>
      </c>
      <c r="L37" s="37">
        <v>46</v>
      </c>
      <c r="M37" s="110">
        <v>48</v>
      </c>
      <c r="N37" s="110">
        <v>23</v>
      </c>
      <c r="O37" s="110">
        <v>139</v>
      </c>
      <c r="P37" s="110">
        <v>92.6</v>
      </c>
      <c r="Q37" s="111"/>
    </row>
    <row r="38" spans="1:17">
      <c r="A38" s="119" t="s">
        <v>35</v>
      </c>
      <c r="B38" s="89" t="s">
        <v>36</v>
      </c>
      <c r="C38" s="90">
        <v>9356587142</v>
      </c>
      <c r="D38" s="37">
        <v>32</v>
      </c>
      <c r="E38" s="37">
        <v>30</v>
      </c>
      <c r="F38" s="37">
        <v>24</v>
      </c>
      <c r="G38" s="37">
        <v>36</v>
      </c>
      <c r="H38" s="37">
        <v>122</v>
      </c>
      <c r="I38" s="37">
        <v>48.8</v>
      </c>
      <c r="J38" s="110"/>
      <c r="K38" s="37">
        <v>21</v>
      </c>
      <c r="L38" s="37">
        <v>40</v>
      </c>
      <c r="M38" s="110">
        <v>43</v>
      </c>
      <c r="N38" s="110">
        <v>22</v>
      </c>
      <c r="O38" s="110">
        <v>126</v>
      </c>
      <c r="P38" s="110">
        <v>84</v>
      </c>
      <c r="Q38" s="111"/>
    </row>
    <row r="39" spans="1:17">
      <c r="A39" s="119" t="s">
        <v>37</v>
      </c>
      <c r="B39" s="89" t="s">
        <v>38</v>
      </c>
      <c r="C39" s="90">
        <v>9579195969</v>
      </c>
      <c r="D39" s="37">
        <v>45</v>
      </c>
      <c r="E39" s="37">
        <v>46</v>
      </c>
      <c r="F39" s="37">
        <v>33</v>
      </c>
      <c r="G39" s="37">
        <v>38</v>
      </c>
      <c r="H39" s="37">
        <v>162</v>
      </c>
      <c r="I39" s="37">
        <v>64.8</v>
      </c>
      <c r="J39" s="37"/>
      <c r="K39" s="37">
        <v>22</v>
      </c>
      <c r="L39" s="37">
        <v>48</v>
      </c>
      <c r="M39" s="110">
        <v>48</v>
      </c>
      <c r="N39" s="110">
        <v>21</v>
      </c>
      <c r="O39" s="110">
        <v>139</v>
      </c>
      <c r="P39" s="110">
        <v>92.6</v>
      </c>
      <c r="Q39" s="111"/>
    </row>
    <row r="40" spans="1:17">
      <c r="A40" s="120" t="s">
        <v>39</v>
      </c>
      <c r="B40" s="89" t="s">
        <v>40</v>
      </c>
      <c r="C40" s="97">
        <v>8908805805</v>
      </c>
      <c r="D40" s="37">
        <v>36</v>
      </c>
      <c r="E40" s="37">
        <v>42</v>
      </c>
      <c r="F40" s="37">
        <v>36</v>
      </c>
      <c r="G40" s="37">
        <v>47</v>
      </c>
      <c r="H40" s="37">
        <v>161</v>
      </c>
      <c r="I40" s="37">
        <v>64.4</v>
      </c>
      <c r="J40" s="37"/>
      <c r="K40" s="37">
        <v>23</v>
      </c>
      <c r="L40" s="37">
        <v>48</v>
      </c>
      <c r="M40" s="110">
        <v>48</v>
      </c>
      <c r="N40" s="110">
        <v>22</v>
      </c>
      <c r="O40" s="110">
        <v>141</v>
      </c>
      <c r="P40" s="110">
        <v>94</v>
      </c>
      <c r="Q40" s="111"/>
    </row>
    <row r="41" spans="1:17">
      <c r="A41" s="93"/>
      <c r="B41" s="99"/>
      <c r="C41" s="90"/>
      <c r="D41" s="21"/>
      <c r="E41" s="21"/>
      <c r="F41" s="21"/>
      <c r="G41" s="21"/>
      <c r="H41" s="21"/>
      <c r="I41" s="21"/>
      <c r="J41" s="21"/>
      <c r="K41" s="21"/>
      <c r="L41" s="111"/>
      <c r="M41" s="21"/>
      <c r="N41" s="111"/>
      <c r="O41" s="111"/>
      <c r="P41" s="111"/>
      <c r="Q41" s="111"/>
    </row>
    <row r="42" spans="1:17">
      <c r="A42" s="100"/>
      <c r="B42" s="101" t="s">
        <v>41</v>
      </c>
      <c r="C42" s="90" t="s">
        <v>42</v>
      </c>
      <c r="D42" s="107">
        <v>11</v>
      </c>
      <c r="E42" s="107">
        <v>11</v>
      </c>
      <c r="F42" s="107">
        <v>11</v>
      </c>
      <c r="G42" s="107">
        <v>11</v>
      </c>
      <c r="H42" s="103">
        <v>11</v>
      </c>
      <c r="I42" s="114"/>
      <c r="J42" s="21"/>
      <c r="K42" s="37">
        <v>11</v>
      </c>
      <c r="L42" s="37">
        <v>11</v>
      </c>
      <c r="M42" s="37">
        <v>11</v>
      </c>
      <c r="N42" s="110">
        <v>11</v>
      </c>
      <c r="O42" s="110">
        <v>11</v>
      </c>
      <c r="P42" s="111"/>
      <c r="Q42" s="111"/>
    </row>
    <row r="43" ht="30" spans="1:17">
      <c r="A43" s="100"/>
      <c r="B43" s="99" t="s">
        <v>43</v>
      </c>
      <c r="C43" s="90" t="s">
        <v>44</v>
      </c>
      <c r="D43" s="21" t="s">
        <v>45</v>
      </c>
      <c r="E43" s="21"/>
      <c r="F43" s="21"/>
      <c r="G43" s="21"/>
      <c r="H43" s="103"/>
      <c r="I43" s="114"/>
      <c r="J43" s="37" t="s">
        <v>46</v>
      </c>
      <c r="K43" s="37"/>
      <c r="L43" s="37"/>
      <c r="M43" s="21"/>
      <c r="N43" s="111"/>
      <c r="O43" s="111"/>
      <c r="P43" s="111"/>
      <c r="Q43" s="111"/>
    </row>
    <row r="44" spans="2:17">
      <c r="B44" s="99" t="s">
        <v>47</v>
      </c>
      <c r="C44" s="90" t="s">
        <v>48</v>
      </c>
      <c r="D44" s="37">
        <v>1</v>
      </c>
      <c r="E44" s="37">
        <v>8</v>
      </c>
      <c r="F44" s="37">
        <v>4</v>
      </c>
      <c r="G44" s="37">
        <v>2</v>
      </c>
      <c r="H44" s="21" t="s">
        <v>48</v>
      </c>
      <c r="I44" s="62" t="s">
        <v>49</v>
      </c>
      <c r="J44" s="37"/>
      <c r="K44" s="37">
        <v>11</v>
      </c>
      <c r="L44" s="106">
        <v>11</v>
      </c>
      <c r="M44" s="110">
        <v>11</v>
      </c>
      <c r="N44" s="110">
        <v>11</v>
      </c>
      <c r="O44" s="110"/>
      <c r="P44" s="111"/>
      <c r="Q44" s="111"/>
    </row>
    <row r="45" spans="2:17">
      <c r="B45" s="104"/>
      <c r="C45" s="105"/>
      <c r="D45" s="106" t="s">
        <v>50</v>
      </c>
      <c r="E45" s="102"/>
      <c r="F45" s="102"/>
      <c r="G45" s="102"/>
      <c r="H45" s="102"/>
      <c r="I45" s="102"/>
      <c r="J45" s="102"/>
      <c r="K45" s="102"/>
      <c r="L45" s="102"/>
      <c r="M45" s="111"/>
      <c r="N45" s="111"/>
      <c r="O45" s="111"/>
      <c r="P45" s="111"/>
      <c r="Q45" s="111"/>
    </row>
    <row r="46" spans="2:17">
      <c r="B46" s="99" t="s">
        <v>51</v>
      </c>
      <c r="C46" s="90" t="s">
        <v>48</v>
      </c>
      <c r="D46" s="37">
        <v>0.09</v>
      </c>
      <c r="E46" s="37">
        <f>E44/E42*100</f>
        <v>72.7272727272727</v>
      </c>
      <c r="F46" s="37">
        <f>F44/F42*100</f>
        <v>36.3636363636364</v>
      </c>
      <c r="G46" s="37">
        <f>G44/G42*100</f>
        <v>18.1818181818182</v>
      </c>
      <c r="H46" s="21" t="s">
        <v>48</v>
      </c>
      <c r="I46" s="62" t="s">
        <v>49</v>
      </c>
      <c r="J46" s="111" t="e">
        <f>J44/J42/100</f>
        <v>#DIV/0!</v>
      </c>
      <c r="K46" s="110">
        <v>100</v>
      </c>
      <c r="L46" s="115">
        <v>100</v>
      </c>
      <c r="M46" s="110">
        <v>100</v>
      </c>
      <c r="N46" s="110">
        <v>100</v>
      </c>
      <c r="O46" s="110"/>
      <c r="P46" s="111"/>
      <c r="Q46" s="111"/>
    </row>
  </sheetData>
  <mergeCells count="16">
    <mergeCell ref="A1:J1"/>
    <mergeCell ref="A2:J2"/>
    <mergeCell ref="A3:J3"/>
    <mergeCell ref="A4:C4"/>
    <mergeCell ref="D4:I4"/>
    <mergeCell ref="J4:N4"/>
    <mergeCell ref="J19:L19"/>
    <mergeCell ref="D21:L21"/>
    <mergeCell ref="A25:J25"/>
    <mergeCell ref="A26:J26"/>
    <mergeCell ref="A27:J27"/>
    <mergeCell ref="A28:C28"/>
    <mergeCell ref="D28:I28"/>
    <mergeCell ref="J28:N28"/>
    <mergeCell ref="J43:L43"/>
    <mergeCell ref="D45:L45"/>
  </mergeCells>
  <pageMargins left="0.25" right="0.25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B3" sqref="B3:J3"/>
    </sheetView>
  </sheetViews>
  <sheetFormatPr defaultColWidth="10" defaultRowHeight="15"/>
  <cols>
    <col min="1" max="1" width="9.14285714285714" customWidth="1"/>
    <col min="2" max="2" width="7.71428571428571" customWidth="1"/>
    <col min="3" max="3" width="35.4285714285714" customWidth="1"/>
    <col min="4" max="4" width="10.7142857142857" style="32" customWidth="1"/>
    <col min="5" max="5" width="8.28571428571429" customWidth="1"/>
    <col min="6" max="6" width="8.57142857142857" customWidth="1"/>
    <col min="7" max="8" width="10.7142857142857" customWidth="1"/>
    <col min="9" max="9" width="11.2857142857143" customWidth="1"/>
    <col min="10" max="10" width="10.7142857142857" customWidth="1"/>
    <col min="12" max="15" width="10.1428571428571" customWidth="1"/>
    <col min="257" max="16384" width="9"/>
  </cols>
  <sheetData>
    <row r="1" s="31" customForma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="31" customFormat="1" spans="1:12">
      <c r="A2" s="33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="31" customFormat="1" spans="1:12">
      <c r="A3" s="33"/>
      <c r="B3" s="35" t="s">
        <v>62</v>
      </c>
      <c r="C3" s="35"/>
      <c r="D3" s="35"/>
      <c r="E3" s="35"/>
      <c r="F3" s="35"/>
      <c r="G3" s="35"/>
      <c r="H3" s="35"/>
      <c r="I3" s="35"/>
      <c r="J3" s="35"/>
      <c r="K3" s="33"/>
      <c r="L3" s="33"/>
    </row>
    <row r="4" s="31" customFormat="1" spans="1:12">
      <c r="A4" s="36" t="s">
        <v>63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3"/>
    </row>
    <row r="5" s="31" customFormat="1" spans="1:10">
      <c r="A5" s="37" t="s">
        <v>64</v>
      </c>
      <c r="B5" s="37"/>
      <c r="C5" s="37"/>
      <c r="D5" s="37"/>
      <c r="E5" s="37"/>
      <c r="F5" s="37"/>
      <c r="G5" s="37"/>
      <c r="H5" s="37"/>
      <c r="I5" s="37"/>
      <c r="J5" s="37"/>
    </row>
    <row r="6" s="31" customFormat="1" ht="99.75" spans="1:10">
      <c r="A6" s="38" t="s">
        <v>65</v>
      </c>
      <c r="B6" s="38" t="s">
        <v>66</v>
      </c>
      <c r="C6" s="38" t="s">
        <v>67</v>
      </c>
      <c r="D6" s="39" t="s">
        <v>68</v>
      </c>
      <c r="E6" s="38" t="s">
        <v>69</v>
      </c>
      <c r="F6" s="40" t="s">
        <v>70</v>
      </c>
      <c r="G6" s="38" t="s">
        <v>71</v>
      </c>
      <c r="H6" s="38" t="s">
        <v>72</v>
      </c>
      <c r="I6" s="40" t="s">
        <v>73</v>
      </c>
      <c r="J6" s="40" t="s">
        <v>74</v>
      </c>
    </row>
    <row r="7" s="31" customFormat="1" customHeight="1" spans="1:10">
      <c r="A7" s="41" t="s">
        <v>75</v>
      </c>
      <c r="B7" s="42">
        <v>9102</v>
      </c>
      <c r="C7" s="43" t="s">
        <v>76</v>
      </c>
      <c r="D7" s="44">
        <v>100</v>
      </c>
      <c r="E7" s="37">
        <v>3</v>
      </c>
      <c r="F7" s="45">
        <f>E7*0.8</f>
        <v>2.4</v>
      </c>
      <c r="G7" s="45">
        <v>100</v>
      </c>
      <c r="H7" s="37">
        <v>3</v>
      </c>
      <c r="I7" s="45">
        <f>H7*0.2</f>
        <v>0.6</v>
      </c>
      <c r="J7" s="45">
        <f>F7+I7</f>
        <v>3</v>
      </c>
    </row>
    <row r="8" s="31" customFormat="1" spans="1:10">
      <c r="A8" s="46"/>
      <c r="B8" s="42">
        <v>9103</v>
      </c>
      <c r="C8" s="43" t="s">
        <v>77</v>
      </c>
      <c r="D8" s="44">
        <v>81</v>
      </c>
      <c r="E8" s="37">
        <v>3</v>
      </c>
      <c r="F8" s="45">
        <f t="shared" ref="F8:F14" si="0">E8*0.8</f>
        <v>2.4</v>
      </c>
      <c r="G8" s="45">
        <v>100</v>
      </c>
      <c r="H8" s="37">
        <v>3</v>
      </c>
      <c r="I8" s="45">
        <f t="shared" ref="I8:I14" si="1">H8*0.2</f>
        <v>0.6</v>
      </c>
      <c r="J8" s="45">
        <f t="shared" ref="J8:J14" si="2">F8+I8</f>
        <v>3</v>
      </c>
    </row>
    <row r="9" s="31" customFormat="1" spans="1:10">
      <c r="A9" s="46"/>
      <c r="B9" s="42">
        <v>9104</v>
      </c>
      <c r="C9" s="43" t="s">
        <v>78</v>
      </c>
      <c r="D9" s="44">
        <v>90.9</v>
      </c>
      <c r="E9" s="37">
        <v>3</v>
      </c>
      <c r="F9" s="45">
        <f t="shared" si="0"/>
        <v>2.4</v>
      </c>
      <c r="G9" s="45">
        <v>100</v>
      </c>
      <c r="H9" s="37">
        <v>3</v>
      </c>
      <c r="I9" s="45">
        <f t="shared" si="1"/>
        <v>0.6</v>
      </c>
      <c r="J9" s="45">
        <f t="shared" si="2"/>
        <v>3</v>
      </c>
    </row>
    <row r="10" s="31" customFormat="1" spans="1:10">
      <c r="A10" s="47"/>
      <c r="B10" s="42">
        <v>9105</v>
      </c>
      <c r="C10" s="43" t="s">
        <v>79</v>
      </c>
      <c r="D10" s="44">
        <v>90.9</v>
      </c>
      <c r="E10" s="37">
        <v>3</v>
      </c>
      <c r="F10" s="45">
        <v>2.4</v>
      </c>
      <c r="G10" s="45">
        <v>100</v>
      </c>
      <c r="H10" s="37">
        <v>3</v>
      </c>
      <c r="I10" s="45">
        <v>0.6</v>
      </c>
      <c r="J10" s="45">
        <v>2.6</v>
      </c>
    </row>
    <row r="11" s="31" customFormat="1" customHeight="1" spans="1:10">
      <c r="A11" s="41" t="s">
        <v>80</v>
      </c>
      <c r="B11" s="42">
        <v>9202</v>
      </c>
      <c r="C11" s="43" t="s">
        <v>81</v>
      </c>
      <c r="D11" s="44">
        <v>0.09</v>
      </c>
      <c r="E11" s="37">
        <v>1</v>
      </c>
      <c r="F11" s="45">
        <f t="shared" si="0"/>
        <v>0.8</v>
      </c>
      <c r="G11" s="45">
        <v>100</v>
      </c>
      <c r="H11" s="37">
        <v>3</v>
      </c>
      <c r="I11" s="45">
        <f t="shared" si="1"/>
        <v>0.6</v>
      </c>
      <c r="J11" s="45">
        <f t="shared" si="2"/>
        <v>1.4</v>
      </c>
    </row>
    <row r="12" s="31" customFormat="1" spans="1:10">
      <c r="A12" s="46"/>
      <c r="B12" s="42">
        <v>9203</v>
      </c>
      <c r="C12" s="43" t="s">
        <v>82</v>
      </c>
      <c r="D12" s="44">
        <v>72.72</v>
      </c>
      <c r="E12" s="37">
        <v>3</v>
      </c>
      <c r="F12" s="45">
        <f t="shared" si="0"/>
        <v>2.4</v>
      </c>
      <c r="G12" s="45">
        <v>100</v>
      </c>
      <c r="H12" s="37">
        <v>3</v>
      </c>
      <c r="I12" s="45">
        <f t="shared" si="1"/>
        <v>0.6</v>
      </c>
      <c r="J12" s="45">
        <f t="shared" si="2"/>
        <v>3</v>
      </c>
    </row>
    <row r="13" s="31" customFormat="1" spans="1:10">
      <c r="A13" s="46"/>
      <c r="B13" s="42">
        <v>9204</v>
      </c>
      <c r="C13" s="43" t="s">
        <v>83</v>
      </c>
      <c r="D13" s="44">
        <v>36.36</v>
      </c>
      <c r="E13" s="37">
        <v>1</v>
      </c>
      <c r="F13" s="45">
        <f t="shared" si="0"/>
        <v>0.8</v>
      </c>
      <c r="G13" s="45">
        <v>100</v>
      </c>
      <c r="H13" s="37">
        <v>3</v>
      </c>
      <c r="I13" s="45">
        <f t="shared" si="1"/>
        <v>0.6</v>
      </c>
      <c r="J13" s="45">
        <f t="shared" si="2"/>
        <v>1.4</v>
      </c>
    </row>
    <row r="14" s="31" customFormat="1" spans="1:10">
      <c r="A14" s="47"/>
      <c r="B14" s="42">
        <v>9205</v>
      </c>
      <c r="C14" s="43" t="s">
        <v>84</v>
      </c>
      <c r="D14" s="44">
        <v>18.18</v>
      </c>
      <c r="E14" s="37">
        <v>1</v>
      </c>
      <c r="F14" s="45">
        <f t="shared" si="0"/>
        <v>0.8</v>
      </c>
      <c r="G14" s="45">
        <v>100</v>
      </c>
      <c r="H14" s="37">
        <v>3</v>
      </c>
      <c r="I14" s="45">
        <f t="shared" si="1"/>
        <v>0.6</v>
      </c>
      <c r="J14" s="45">
        <f t="shared" si="2"/>
        <v>1.4</v>
      </c>
    </row>
    <row r="15" s="31" customFormat="1" spans="1:10">
      <c r="A15" s="48"/>
      <c r="B15" s="49"/>
      <c r="C15" s="49"/>
      <c r="D15" s="50"/>
      <c r="E15" s="51" t="s">
        <v>13</v>
      </c>
      <c r="F15" s="45">
        <f>SUM(F7:F14)</f>
        <v>14.4</v>
      </c>
      <c r="G15" s="45" t="s">
        <v>42</v>
      </c>
      <c r="H15" s="37" t="s">
        <v>13</v>
      </c>
      <c r="I15" s="45">
        <f>SUM(I7:I14)</f>
        <v>4.8</v>
      </c>
      <c r="J15" s="45">
        <f>SUM(J7:J14)</f>
        <v>18.8</v>
      </c>
    </row>
    <row r="16" s="31" customFormat="1" spans="1:10">
      <c r="A16" s="52"/>
      <c r="B16" s="53"/>
      <c r="C16" s="53"/>
      <c r="D16" s="54"/>
      <c r="E16" s="55" t="s">
        <v>85</v>
      </c>
      <c r="F16" s="45">
        <f>F15/8</f>
        <v>1.8</v>
      </c>
      <c r="G16" s="45" t="s">
        <v>42</v>
      </c>
      <c r="H16" s="37" t="s">
        <v>85</v>
      </c>
      <c r="I16" s="66">
        <f>I15/8</f>
        <v>0.6</v>
      </c>
      <c r="J16" s="45">
        <f>J15/8</f>
        <v>2.35</v>
      </c>
    </row>
    <row r="17" s="31" customFormat="1" spans="4:10">
      <c r="D17" s="56"/>
      <c r="F17" s="57"/>
      <c r="G17" s="57"/>
      <c r="I17" s="57"/>
      <c r="J17" s="57"/>
    </row>
    <row r="18" s="31" customFormat="1" spans="1:11">
      <c r="A18" s="58" t="s">
        <v>86</v>
      </c>
      <c r="B18" s="58"/>
      <c r="C18" s="58"/>
      <c r="D18" s="58"/>
      <c r="E18" s="58"/>
      <c r="F18" s="59" t="s">
        <v>87</v>
      </c>
      <c r="G18" s="60"/>
      <c r="H18" s="60"/>
      <c r="I18" s="60"/>
      <c r="J18" s="60"/>
      <c r="K18" s="72"/>
    </row>
    <row r="19" s="31" customFormat="1" spans="1:11">
      <c r="A19" s="21" t="s">
        <v>88</v>
      </c>
      <c r="B19" s="61" t="s">
        <v>89</v>
      </c>
      <c r="C19" s="21"/>
      <c r="D19" s="21"/>
      <c r="E19" s="21"/>
      <c r="F19" s="62" t="s">
        <v>88</v>
      </c>
      <c r="G19" s="62" t="s">
        <v>90</v>
      </c>
      <c r="H19" s="21"/>
      <c r="I19" s="21"/>
      <c r="J19" s="21"/>
      <c r="K19" s="21"/>
    </row>
    <row r="20" s="31" customFormat="1" spans="1:11">
      <c r="A20" s="21" t="s">
        <v>91</v>
      </c>
      <c r="B20" s="61" t="s">
        <v>92</v>
      </c>
      <c r="C20" s="22"/>
      <c r="D20" s="22"/>
      <c r="E20" s="22"/>
      <c r="F20" s="62" t="s">
        <v>91</v>
      </c>
      <c r="G20" s="62" t="s">
        <v>93</v>
      </c>
      <c r="H20" s="21"/>
      <c r="I20" s="21"/>
      <c r="J20" s="21"/>
      <c r="K20" s="21"/>
    </row>
    <row r="21" s="31" customFormat="1" spans="1:11">
      <c r="A21" s="21" t="s">
        <v>94</v>
      </c>
      <c r="B21" s="61" t="s">
        <v>95</v>
      </c>
      <c r="C21" s="22"/>
      <c r="D21" s="22"/>
      <c r="E21" s="22"/>
      <c r="F21" s="62" t="s">
        <v>94</v>
      </c>
      <c r="G21" s="62" t="s">
        <v>96</v>
      </c>
      <c r="H21" s="21"/>
      <c r="I21" s="21"/>
      <c r="J21" s="21"/>
      <c r="K21" s="21"/>
    </row>
    <row r="22" s="31" customFormat="1" spans="1:10">
      <c r="A22" s="63" t="s">
        <v>97</v>
      </c>
      <c r="B22" s="63"/>
      <c r="C22" s="63"/>
      <c r="D22" s="64"/>
      <c r="E22" s="63"/>
      <c r="F22" s="57"/>
      <c r="G22" s="57"/>
      <c r="I22" s="57"/>
      <c r="J22" s="57"/>
    </row>
    <row r="23" s="31" customFormat="1" ht="92.25" customHeight="1" spans="1:10">
      <c r="A23" s="65" t="s">
        <v>98</v>
      </c>
      <c r="B23" s="65" t="s">
        <v>99</v>
      </c>
      <c r="C23" s="65" t="s">
        <v>100</v>
      </c>
      <c r="D23" s="66" t="s">
        <v>101</v>
      </c>
      <c r="E23" s="65" t="s">
        <v>102</v>
      </c>
      <c r="F23" s="66" t="s">
        <v>103</v>
      </c>
      <c r="G23" s="57"/>
      <c r="H23" s="67" t="s">
        <v>104</v>
      </c>
      <c r="I23" s="67" t="s">
        <v>105</v>
      </c>
      <c r="J23" s="57"/>
    </row>
    <row r="24" s="31" customFormat="1" spans="1:10">
      <c r="A24" s="65">
        <v>2.35</v>
      </c>
      <c r="B24" s="65">
        <v>3</v>
      </c>
      <c r="C24" s="65">
        <f>A24*0.8</f>
        <v>1.88</v>
      </c>
      <c r="D24" s="66">
        <v>0.6</v>
      </c>
      <c r="E24" s="66">
        <f>C24+D24</f>
        <v>2.48</v>
      </c>
      <c r="F24" s="68" t="str">
        <f>IF(E24&lt;1,"Level 1",IF(E24&lt;1.5,"Level 2",IF(E24&lt;2,"Level3",IF(E24&lt;2.5,"Level 4","Level 5"))))</f>
        <v>Level 4</v>
      </c>
      <c r="G24" s="69"/>
      <c r="H24" s="21" t="s">
        <v>88</v>
      </c>
      <c r="I24" s="21" t="s">
        <v>106</v>
      </c>
      <c r="J24" s="57"/>
    </row>
    <row r="25" s="31" customFormat="1" spans="7:10">
      <c r="G25" s="70"/>
      <c r="H25" s="21" t="s">
        <v>91</v>
      </c>
      <c r="I25" s="21" t="s">
        <v>107</v>
      </c>
      <c r="J25" s="57"/>
    </row>
    <row r="26" spans="6:10">
      <c r="F26" s="1"/>
      <c r="G26" s="1"/>
      <c r="H26" s="21" t="s">
        <v>94</v>
      </c>
      <c r="I26" s="21" t="s">
        <v>108</v>
      </c>
      <c r="J26" s="1"/>
    </row>
    <row r="27" spans="6:10">
      <c r="F27" s="1"/>
      <c r="G27" s="1"/>
      <c r="H27" s="21" t="s">
        <v>109</v>
      </c>
      <c r="I27" s="21" t="s">
        <v>110</v>
      </c>
      <c r="J27" s="1"/>
    </row>
    <row r="28" spans="6:10">
      <c r="F28" s="1"/>
      <c r="G28" s="1"/>
      <c r="H28" s="71" t="s">
        <v>111</v>
      </c>
      <c r="I28" s="71" t="s">
        <v>112</v>
      </c>
      <c r="J28" s="1"/>
    </row>
    <row r="29" spans="6:10">
      <c r="F29" s="1"/>
      <c r="G29" s="1"/>
      <c r="H29" s="31"/>
      <c r="I29" s="31"/>
      <c r="J29" s="1"/>
    </row>
    <row r="30" spans="6:10">
      <c r="F30" s="1"/>
      <c r="G30" s="1"/>
      <c r="I30" s="1"/>
      <c r="J30" s="1"/>
    </row>
    <row r="31" spans="6:10">
      <c r="F31" s="1"/>
      <c r="G31" s="1"/>
      <c r="I31" s="1"/>
      <c r="J31" s="1"/>
    </row>
    <row r="32" spans="4:10">
      <c r="D32"/>
      <c r="F32" s="1"/>
      <c r="G32" s="1"/>
      <c r="I32" s="1"/>
      <c r="J32" s="1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</sheetData>
  <mergeCells count="9">
    <mergeCell ref="B1:L1"/>
    <mergeCell ref="B2:L2"/>
    <mergeCell ref="B3:J3"/>
    <mergeCell ref="A4:K4"/>
    <mergeCell ref="A5:J5"/>
    <mergeCell ref="A18:E18"/>
    <mergeCell ref="A7:A10"/>
    <mergeCell ref="A11:A14"/>
    <mergeCell ref="A15:D16"/>
  </mergeCells>
  <pageMargins left="0.25" right="0.25" top="0.43" bottom="0.31" header="0.41" footer="0.3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J6" sqref="J6"/>
    </sheetView>
  </sheetViews>
  <sheetFormatPr defaultColWidth="10" defaultRowHeight="15"/>
  <cols>
    <col min="1" max="1" width="9.85714285714286" customWidth="1"/>
    <col min="3" max="3" width="27.1428571428571" customWidth="1"/>
    <col min="4" max="4" width="22" customWidth="1"/>
    <col min="5" max="5" width="11.1428571428571" customWidth="1"/>
    <col min="6" max="6" width="7.85714285714286" style="1" customWidth="1"/>
    <col min="257" max="16384" width="9"/>
  </cols>
  <sheetData>
    <row r="1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15.75" spans="1:7">
      <c r="A3" s="6" t="s">
        <v>113</v>
      </c>
      <c r="B3" s="6"/>
      <c r="C3" s="6"/>
      <c r="D3" s="6"/>
      <c r="E3" s="6"/>
      <c r="F3" s="6"/>
      <c r="G3" s="6"/>
    </row>
    <row r="4" ht="15.75" spans="1:7">
      <c r="A4" s="7" t="s">
        <v>114</v>
      </c>
      <c r="B4" s="7"/>
      <c r="C4" s="7"/>
      <c r="D4" s="7"/>
      <c r="E4" s="7"/>
      <c r="F4" s="7"/>
      <c r="G4" s="7"/>
    </row>
    <row r="5" ht="18.75" spans="1:7">
      <c r="A5" s="8" t="s">
        <v>115</v>
      </c>
      <c r="B5" s="8"/>
      <c r="C5" s="8"/>
      <c r="D5" s="8"/>
      <c r="E5" s="8"/>
      <c r="F5" s="8"/>
      <c r="G5" s="8"/>
    </row>
    <row r="6" ht="45" spans="1:7">
      <c r="A6" s="9" t="s">
        <v>116</v>
      </c>
      <c r="B6" s="10" t="s">
        <v>6</v>
      </c>
      <c r="C6" s="11" t="s">
        <v>7</v>
      </c>
      <c r="D6" s="12" t="s">
        <v>8</v>
      </c>
      <c r="E6" s="13" t="s">
        <v>117</v>
      </c>
      <c r="F6" s="14" t="s">
        <v>118</v>
      </c>
      <c r="G6" s="13" t="s">
        <v>119</v>
      </c>
    </row>
    <row r="7" spans="1:7">
      <c r="A7" s="15">
        <v>1</v>
      </c>
      <c r="B7" s="16"/>
      <c r="C7" s="17"/>
      <c r="D7" s="17"/>
      <c r="E7" s="18" t="s">
        <v>120</v>
      </c>
      <c r="F7" s="19"/>
      <c r="G7" s="20"/>
    </row>
    <row r="8" spans="1:7">
      <c r="A8" s="15">
        <v>2</v>
      </c>
      <c r="B8" s="16"/>
      <c r="C8" s="17"/>
      <c r="D8" s="17"/>
      <c r="E8" s="18"/>
      <c r="F8" s="19" t="s">
        <v>120</v>
      </c>
      <c r="G8" s="20"/>
    </row>
    <row r="9" spans="1:7">
      <c r="A9" s="15">
        <v>3</v>
      </c>
      <c r="B9" s="16"/>
      <c r="C9" s="17"/>
      <c r="D9" s="17"/>
      <c r="E9" s="18"/>
      <c r="F9" s="19"/>
      <c r="G9" s="20" t="s">
        <v>120</v>
      </c>
    </row>
    <row r="10" spans="1:7">
      <c r="A10" s="15">
        <v>4</v>
      </c>
      <c r="B10" s="16"/>
      <c r="C10" s="17"/>
      <c r="D10" s="17"/>
      <c r="E10" s="18" t="s">
        <v>120</v>
      </c>
      <c r="F10" s="19"/>
      <c r="G10" s="20"/>
    </row>
    <row r="11" spans="1:7">
      <c r="A11" s="15">
        <v>5</v>
      </c>
      <c r="B11" s="16"/>
      <c r="C11" s="17"/>
      <c r="D11" s="17"/>
      <c r="E11" s="18"/>
      <c r="F11" s="19" t="s">
        <v>120</v>
      </c>
      <c r="G11" s="20"/>
    </row>
    <row r="12" spans="1:7">
      <c r="A12" s="15">
        <v>6</v>
      </c>
      <c r="B12" s="16"/>
      <c r="C12" s="17"/>
      <c r="D12" s="17"/>
      <c r="E12" s="18"/>
      <c r="F12" s="19"/>
      <c r="G12" s="20" t="s">
        <v>120</v>
      </c>
    </row>
    <row r="13" spans="1:7">
      <c r="A13" s="15">
        <v>7</v>
      </c>
      <c r="B13" s="16"/>
      <c r="C13" s="17"/>
      <c r="D13" s="17"/>
      <c r="E13" s="18"/>
      <c r="F13" s="19"/>
      <c r="G13" s="20" t="s">
        <v>42</v>
      </c>
    </row>
    <row r="14" spans="1:7">
      <c r="A14" s="15">
        <v>8</v>
      </c>
      <c r="B14" s="16"/>
      <c r="C14" s="17"/>
      <c r="D14" s="17"/>
      <c r="E14" s="18"/>
      <c r="F14" s="19"/>
      <c r="G14" s="20" t="s">
        <v>120</v>
      </c>
    </row>
    <row r="15" spans="1:7">
      <c r="A15" s="15">
        <v>9</v>
      </c>
      <c r="B15" s="16"/>
      <c r="C15" s="17"/>
      <c r="D15" s="17"/>
      <c r="E15" s="18"/>
      <c r="F15" s="19"/>
      <c r="G15" s="20" t="s">
        <v>120</v>
      </c>
    </row>
    <row r="16" spans="1:7">
      <c r="A16" s="15">
        <v>10</v>
      </c>
      <c r="B16" s="16"/>
      <c r="C16" s="17"/>
      <c r="D16" s="17"/>
      <c r="E16" s="18"/>
      <c r="F16" s="19"/>
      <c r="G16" s="20" t="s">
        <v>120</v>
      </c>
    </row>
    <row r="17" spans="1:7">
      <c r="A17" s="15">
        <v>11</v>
      </c>
      <c r="B17" s="16"/>
      <c r="C17" s="17"/>
      <c r="D17" s="17"/>
      <c r="E17" s="18"/>
      <c r="F17" s="19"/>
      <c r="G17" s="20" t="s">
        <v>42</v>
      </c>
    </row>
    <row r="18" spans="1:7">
      <c r="A18" s="15">
        <v>12</v>
      </c>
      <c r="B18" s="16"/>
      <c r="C18" s="17"/>
      <c r="D18" s="17"/>
      <c r="E18" s="18"/>
      <c r="F18" s="19"/>
      <c r="G18" s="20" t="s">
        <v>120</v>
      </c>
    </row>
    <row r="19" spans="1:7">
      <c r="A19" s="21" t="s">
        <v>88</v>
      </c>
      <c r="B19" s="22" t="s">
        <v>121</v>
      </c>
      <c r="C19" s="21"/>
      <c r="D19" s="23"/>
      <c r="E19" s="24" t="s">
        <v>122</v>
      </c>
      <c r="F19" s="25"/>
      <c r="G19" s="26"/>
    </row>
    <row r="20" spans="1:7">
      <c r="A20" s="21" t="s">
        <v>91</v>
      </c>
      <c r="B20" s="22" t="s">
        <v>123</v>
      </c>
      <c r="C20" s="22"/>
      <c r="D20" s="23"/>
      <c r="E20" s="24" t="s">
        <v>124</v>
      </c>
      <c r="F20" s="25"/>
      <c r="G20" s="26"/>
    </row>
    <row r="21" spans="1:7">
      <c r="A21" s="21" t="s">
        <v>94</v>
      </c>
      <c r="B21" s="22" t="s">
        <v>125</v>
      </c>
      <c r="C21" s="22"/>
      <c r="D21" s="23"/>
      <c r="E21" s="27" t="s">
        <v>126</v>
      </c>
      <c r="F21" s="25"/>
      <c r="G21" s="26"/>
    </row>
    <row r="22" spans="5:6">
      <c r="E22" s="27"/>
      <c r="F22" s="25"/>
    </row>
    <row r="24" ht="15.75" spans="1:6">
      <c r="A24" s="28" t="s">
        <v>127</v>
      </c>
      <c r="B24" s="29"/>
      <c r="C24" s="29"/>
      <c r="D24" s="29"/>
      <c r="E24" s="29"/>
      <c r="F24" s="30"/>
    </row>
  </sheetData>
  <mergeCells count="7">
    <mergeCell ref="A1:G1"/>
    <mergeCell ref="A2:G2"/>
    <mergeCell ref="A3:G3"/>
    <mergeCell ref="A4:G4"/>
    <mergeCell ref="A5:G5"/>
    <mergeCell ref="E21:E22"/>
    <mergeCell ref="F21:F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BSC Food 21-22 result</vt:lpstr>
      <vt:lpstr>BSC Food attainment 21-22</vt:lpstr>
      <vt:lpstr>BSC Food Placement 21-22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</dc:creator>
  <cp:lastModifiedBy>Patil Gayatri maruti</cp:lastModifiedBy>
  <dcterms:created xsi:type="dcterms:W3CDTF">2020-10-21T09:57:00Z</dcterms:created>
  <dcterms:modified xsi:type="dcterms:W3CDTF">2024-04-24T08:49:47Z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6947FCB85BD44B70A576FF76BFDE036C_13</vt:lpwstr>
  </property>
  <property fmtid="{D5CDD505-2E9C-101B-9397-08002B2CF9AE}" pid="3" name="KSOProductBuildVer">
    <vt:lpwstr>1033-12.2.0.16731</vt:lpwstr>
  </property>
</Properties>
</file>